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Website\Downloads\Safety Distance Calculator\"/>
    </mc:Choice>
  </mc:AlternateContent>
  <bookViews>
    <workbookView xWindow="-120" yWindow="-120" windowWidth="29040" windowHeight="15840"/>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1" l="1"/>
  <c r="C31" i="1" s="1"/>
  <c r="C32" i="1" s="1"/>
  <c r="B30" i="1"/>
  <c r="B31" i="1" s="1"/>
  <c r="B32" i="1" s="1"/>
  <c r="B23" i="1" l="1"/>
  <c r="C39" i="1" s="1"/>
  <c r="E39" i="1" s="1"/>
  <c r="B39" i="1" l="1"/>
  <c r="B40" i="1" s="1"/>
  <c r="B41" i="1" s="1"/>
  <c r="B37" i="1" s="1"/>
  <c r="C40" i="1"/>
  <c r="C41" i="1" s="1"/>
  <c r="C37" i="1" s="1"/>
</calcChain>
</file>

<file path=xl/sharedStrings.xml><?xml version="1.0" encoding="utf-8"?>
<sst xmlns="http://schemas.openxmlformats.org/spreadsheetml/2006/main" count="31" uniqueCount="28">
  <si>
    <t>Safety Distance Calculator</t>
  </si>
  <si>
    <t xml:space="preserve">Hazards must come to a safe state prior to an operator reaching the hazard. For safety distance calculations, ISO13855 defines the distance as follows: </t>
  </si>
  <si>
    <t>S = K x T + C</t>
  </si>
  <si>
    <t>enter value of K either in mm or inches</t>
  </si>
  <si>
    <t>Seconds</t>
  </si>
  <si>
    <t>mm/second</t>
  </si>
  <si>
    <t>inches/second</t>
  </si>
  <si>
    <t>T1 response time of the interlocking/detective device and it's interface</t>
  </si>
  <si>
    <t>T2 response time of the safety rated control systems</t>
  </si>
  <si>
    <t>T3 time taken for the machinery to shut down</t>
  </si>
  <si>
    <t>T = sum of the above</t>
  </si>
  <si>
    <t>mm</t>
  </si>
  <si>
    <t>inches</t>
  </si>
  <si>
    <t>Object sensitivity (resolution)</t>
  </si>
  <si>
    <t>C = 8 x (Object Sensitivity - 14mm), but not less than 0</t>
  </si>
  <si>
    <r>
      <rPr>
        <b/>
        <sz val="10"/>
        <color theme="1"/>
        <rFont val="Arial"/>
        <family val="2"/>
      </rPr>
      <t>S</t>
    </r>
    <r>
      <rPr>
        <sz val="10"/>
        <color theme="1"/>
        <rFont val="Arial"/>
        <family val="2"/>
      </rPr>
      <t xml:space="preserve"> is the minimum safe distance from the danger zone to the closest detection point.  Enter the values below to determine the recommended safety distance</t>
    </r>
  </si>
  <si>
    <r>
      <rPr>
        <b/>
        <sz val="10"/>
        <color theme="1"/>
        <rFont val="Arial"/>
        <family val="2"/>
      </rPr>
      <t>K</t>
    </r>
    <r>
      <rPr>
        <sz val="10"/>
        <color theme="1"/>
        <rFont val="Arial"/>
        <family val="2"/>
      </rPr>
      <t xml:space="preserve"> is a speed constant. The actual value of this constant is dependent on movements of the operator (i.e. hand speeds, walking speeds, and stride lengths). This parameter is based on research data which states that it is reasonable to assume a 1600mm/sec (63 in./s) operator hand speed while the body is stationary. This figure is not necessarily applicable to all applications, the specific requirements must be analysed on an individual basis. As a general guide, approach speed will vary from 1600 mm/s (63 in./s) to 2500 mm/sec (100 in./s). This speed constant must be defined by an application specific risk assessment.</t>
    </r>
  </si>
  <si>
    <r>
      <rPr>
        <b/>
        <sz val="10"/>
        <color theme="1"/>
        <rFont val="Arial"/>
        <family val="2"/>
      </rPr>
      <t>T</t>
    </r>
    <r>
      <rPr>
        <sz val="10"/>
        <color theme="1"/>
        <rFont val="Arial"/>
        <family val="2"/>
      </rPr>
      <t xml:space="preserve"> is the overall stopping time of the system.  This is stated in seconds and should include all time from when the stop signal is initiated, until the hazard stops moving or ceases to be a hazard. 'T' should therefore include the response time of the interlocking/detective device and its interface, the response time of the safety rated control system and the time taken for the machinery to shut down. The worst case scenario should be allowed for in all cases.</t>
    </r>
  </si>
  <si>
    <r>
      <rPr>
        <b/>
        <sz val="10"/>
        <color theme="1"/>
        <rFont val="Arial"/>
        <family val="2"/>
      </rPr>
      <t>C</t>
    </r>
    <r>
      <rPr>
        <sz val="10"/>
        <color theme="1"/>
        <rFont val="Arial"/>
        <family val="2"/>
      </rPr>
      <t xml:space="preserve"> represents the depth penetration factor. Depth penetration is the maximum distance that can be travelled towards the hazard before detection by the safeguarding device. It will therefore vary depending on the device type and application. The relevant standard should be checked to determine the correct penetration factor.
For an approach to a light curtain or area scanner, with an object sensitivity less than 40mm (1.57 in.), the ISO and EN standards use:
C = 8 x (Object Sensitivity - 14mm), but not less than 0</t>
    </r>
  </si>
  <si>
    <t>Recommended Safety Distance</t>
  </si>
  <si>
    <t>If resolution is ≥ 14mm, S may not be ≤ 100mm</t>
  </si>
  <si>
    <t>If resolution is ≥ 30mm, S may not be ≤ 150mm</t>
  </si>
  <si>
    <t>Hide this line once formula correct - this above calculation.  IF formula is in the line above to get the 'but not less than 0'</t>
  </si>
  <si>
    <t xml:space="preserve">Granta Automation Ltd | Cambridge Road | Linton | Cambridge | CB21 4NN </t>
  </si>
  <si>
    <t>granta-automation.co.uk | helpline@granta-automation.co.uk | 01223 499488</t>
  </si>
  <si>
    <t>Disclaimer</t>
  </si>
  <si>
    <t>© Granta Automation Ltd 2020</t>
  </si>
  <si>
    <t xml:space="preserve">Whilst every effort has been made to ensure that this tool is as accurate as possible, it is only designed to help you calculate safety distances based on the information you put into the tool.  We accept no liability for the accuracy of the result or for any decisions you may make based on the results generated by this tool.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</si>
</sst>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color theme="1"/>
      <name val="Arial"/>
      <family val="2"/>
    </font>
    <font>
      <b/>
      <sz val="10"/>
      <color theme="1"/>
      <name val="Arial"/>
      <family val="2"/>
    </font>
    <font>
      <b/>
      <sz val="12"/>
      <color theme="1"/>
      <name val="Arial"/>
      <family val="2"/>
    </font>
    <font>
      <sz val="10"/>
      <name val="Arial"/>
      <family val="2"/>
    </font>
    <font>
      <sz val="10"/>
      <color rgb="FFFF0000"/>
      <name val="Arial"/>
      <family val="2"/>
    </font>
    <font>
      <sz val="10"/>
      <color rgb="FF9D9C9E"/>
      <name val="Arial"/>
      <family val="2"/>
    </font>
    <font>
      <sz val="11"/>
      <color rgb="FF000000"/>
      <name val="Arial"/>
      <family val="2"/>
    </font>
    <font>
      <sz val="8"/>
      <color rgb="FF000000"/>
      <name val="Arial"/>
      <family val="2"/>
    </font>
    <font>
      <sz val="10"/>
      <color rgb="FF000000"/>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4" fillId="0" borderId="0"/>
  </cellStyleXfs>
  <cellXfs count="23">
    <xf numFmtId="0" fontId="0" fillId="0" borderId="0" xfId="0"/>
    <xf numFmtId="0" fontId="1" fillId="0" borderId="0" xfId="0" applyFont="1"/>
    <xf numFmtId="0" fontId="2" fillId="0" borderId="0" xfId="0" applyFont="1" applyAlignment="1">
      <alignment wrapText="1"/>
    </xf>
    <xf numFmtId="0" fontId="4" fillId="0" borderId="0" xfId="1" applyFont="1"/>
    <xf numFmtId="0" fontId="1" fillId="0" borderId="0" xfId="0" applyFont="1" applyBorder="1"/>
    <xf numFmtId="0" fontId="2" fillId="0" borderId="0" xfId="0" applyFont="1"/>
    <xf numFmtId="0" fontId="1" fillId="0" borderId="3" xfId="0" applyFont="1" applyBorder="1"/>
    <xf numFmtId="0" fontId="1" fillId="0" borderId="3" xfId="0" applyFont="1" applyBorder="1" applyAlignment="1">
      <alignment horizontal="right"/>
    </xf>
    <xf numFmtId="0" fontId="5" fillId="0" borderId="0" xfId="0" applyFont="1"/>
    <xf numFmtId="2" fontId="1" fillId="0" borderId="0" xfId="0" applyNumberFormat="1" applyFont="1"/>
    <xf numFmtId="0" fontId="1" fillId="0" borderId="0" xfId="0" applyFont="1" applyAlignment="1">
      <alignment wrapText="1"/>
    </xf>
    <xf numFmtId="0" fontId="3" fillId="0" borderId="0" xfId="0" applyFont="1" applyAlignment="1">
      <alignment horizontal="left" wrapText="1"/>
    </xf>
    <xf numFmtId="0" fontId="2" fillId="0" borderId="0" xfId="0" applyFont="1" applyAlignment="1">
      <alignment horizontal="left" wrapText="1"/>
    </xf>
    <xf numFmtId="0" fontId="1" fillId="0" borderId="0" xfId="0" applyFont="1" applyAlignment="1">
      <alignment horizontal="left" wrapText="1"/>
    </xf>
    <xf numFmtId="164" fontId="2" fillId="0" borderId="0" xfId="0" applyNumberFormat="1" applyFont="1" applyBorder="1"/>
    <xf numFmtId="2" fontId="2" fillId="0" borderId="0" xfId="0" applyNumberFormat="1" applyFont="1" applyBorder="1"/>
    <xf numFmtId="0" fontId="6" fillId="0" borderId="0" xfId="0" applyFont="1" applyFill="1" applyBorder="1" applyAlignment="1" applyProtection="1">
      <alignment wrapText="1"/>
    </xf>
    <xf numFmtId="0" fontId="7" fillId="0" borderId="0" xfId="0" applyFont="1" applyFill="1" applyBorder="1" applyProtection="1"/>
    <xf numFmtId="0" fontId="8" fillId="0" borderId="0" xfId="0" applyFont="1" applyFill="1" applyBorder="1" applyAlignment="1" applyProtection="1">
      <alignment wrapText="1"/>
    </xf>
    <xf numFmtId="0" fontId="9" fillId="0" borderId="0" xfId="0" applyFont="1" applyFill="1" applyBorder="1" applyProtection="1"/>
    <xf numFmtId="0" fontId="1" fillId="0" borderId="1" xfId="0" applyFont="1" applyBorder="1" applyProtection="1">
      <protection locked="0"/>
    </xf>
    <xf numFmtId="0" fontId="1" fillId="0" borderId="2" xfId="0" applyFont="1" applyBorder="1" applyProtection="1">
      <protection locked="0"/>
    </xf>
    <xf numFmtId="2" fontId="1" fillId="0" borderId="0" xfId="0" applyNumberFormat="1" applyFont="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2443432</xdr:colOff>
      <xdr:row>1</xdr:row>
      <xdr:rowOff>38100</xdr:rowOff>
    </xdr:from>
    <xdr:to>
      <xdr:col>4</xdr:col>
      <xdr:colOff>4988671</xdr:colOff>
      <xdr:row>1</xdr:row>
      <xdr:rowOff>561975</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72407" y="228600"/>
          <a:ext cx="2545239" cy="5238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3"/>
  <sheetViews>
    <sheetView showGridLines="0" showRowColHeaders="0" tabSelected="1" workbookViewId="0">
      <selection activeCell="B14" sqref="B14"/>
    </sheetView>
  </sheetViews>
  <sheetFormatPr defaultRowHeight="12.75" x14ac:dyDescent="0.2"/>
  <cols>
    <col min="1" max="1" width="4.7109375" style="1" customWidth="1"/>
    <col min="2" max="2" width="22.140625" style="1" customWidth="1"/>
    <col min="3" max="3" width="21.5703125" style="1" customWidth="1"/>
    <col min="4" max="4" width="2" style="1" customWidth="1"/>
    <col min="5" max="5" width="75.28515625" style="1" customWidth="1"/>
    <col min="6" max="6" width="5.7109375" style="1" customWidth="1"/>
    <col min="7" max="16384" width="9.140625" style="1"/>
  </cols>
  <sheetData>
    <row r="2" spans="2:5" ht="47.25" customHeight="1" x14ac:dyDescent="0.25">
      <c r="B2" s="11" t="s">
        <v>0</v>
      </c>
      <c r="C2" s="12"/>
      <c r="D2" s="12"/>
      <c r="E2" s="12"/>
    </row>
    <row r="4" spans="2:5" ht="38.25" customHeight="1" x14ac:dyDescent="0.2">
      <c r="B4" s="10" t="s">
        <v>1</v>
      </c>
      <c r="C4" s="10"/>
      <c r="D4" s="10"/>
      <c r="E4" s="10"/>
    </row>
    <row r="6" spans="2:5" ht="13.5" customHeight="1" x14ac:dyDescent="0.2">
      <c r="B6" s="12" t="s">
        <v>2</v>
      </c>
      <c r="C6" s="13"/>
      <c r="D6" s="13"/>
      <c r="E6" s="13"/>
    </row>
    <row r="8" spans="2:5" ht="28.5" customHeight="1" x14ac:dyDescent="0.2">
      <c r="B8" s="13" t="s">
        <v>15</v>
      </c>
      <c r="C8" s="13"/>
      <c r="D8" s="13"/>
      <c r="E8" s="13"/>
    </row>
    <row r="9" spans="2:5" x14ac:dyDescent="0.2">
      <c r="B9" s="2"/>
    </row>
    <row r="11" spans="2:5" ht="66" customHeight="1" x14ac:dyDescent="0.2">
      <c r="B11" s="10" t="s">
        <v>16</v>
      </c>
      <c r="C11" s="10"/>
      <c r="D11" s="10"/>
      <c r="E11" s="10"/>
    </row>
    <row r="13" spans="2:5" x14ac:dyDescent="0.2">
      <c r="B13" s="1" t="s">
        <v>5</v>
      </c>
      <c r="C13" s="1" t="s">
        <v>6</v>
      </c>
    </row>
    <row r="14" spans="2:5" x14ac:dyDescent="0.2">
      <c r="B14" s="20">
        <v>0</v>
      </c>
      <c r="C14" s="20">
        <v>0</v>
      </c>
      <c r="D14" s="4"/>
      <c r="E14" s="1" t="s">
        <v>3</v>
      </c>
    </row>
    <row r="17" spans="2:5" ht="55.5" customHeight="1" x14ac:dyDescent="0.2">
      <c r="B17" s="13" t="s">
        <v>17</v>
      </c>
      <c r="C17" s="13"/>
      <c r="D17" s="13"/>
      <c r="E17" s="13"/>
    </row>
    <row r="19" spans="2:5" x14ac:dyDescent="0.2">
      <c r="B19" s="1" t="s">
        <v>4</v>
      </c>
    </row>
    <row r="20" spans="2:5" x14ac:dyDescent="0.2">
      <c r="B20" s="20">
        <v>0</v>
      </c>
      <c r="E20" s="1" t="s">
        <v>7</v>
      </c>
    </row>
    <row r="21" spans="2:5" x14ac:dyDescent="0.2">
      <c r="B21" s="20">
        <v>0</v>
      </c>
      <c r="E21" s="1" t="s">
        <v>8</v>
      </c>
    </row>
    <row r="22" spans="2:5" x14ac:dyDescent="0.2">
      <c r="B22" s="21">
        <v>0</v>
      </c>
      <c r="E22" s="1" t="s">
        <v>9</v>
      </c>
    </row>
    <row r="23" spans="2:5" x14ac:dyDescent="0.2">
      <c r="B23" s="6">
        <f>SUM(B20:B22)</f>
        <v>0</v>
      </c>
      <c r="E23" s="1" t="s">
        <v>10</v>
      </c>
    </row>
    <row r="26" spans="2:5" ht="76.5" customHeight="1" x14ac:dyDescent="0.2">
      <c r="B26" s="10" t="s">
        <v>18</v>
      </c>
      <c r="C26" s="10"/>
      <c r="D26" s="10"/>
      <c r="E26" s="10"/>
    </row>
    <row r="28" spans="2:5" x14ac:dyDescent="0.2">
      <c r="B28" s="1" t="s">
        <v>11</v>
      </c>
      <c r="C28" s="1" t="s">
        <v>12</v>
      </c>
    </row>
    <row r="29" spans="2:5" x14ac:dyDescent="0.2">
      <c r="B29" s="20">
        <v>0</v>
      </c>
      <c r="C29" s="20">
        <v>0</v>
      </c>
      <c r="D29" s="4"/>
      <c r="E29" s="1" t="s">
        <v>13</v>
      </c>
    </row>
    <row r="30" spans="2:5" hidden="1" x14ac:dyDescent="0.2">
      <c r="B30" s="1">
        <f>8*(B29-14)</f>
        <v>-112</v>
      </c>
      <c r="C30" s="1">
        <f>8*(C29*25.4-14)</f>
        <v>-112</v>
      </c>
      <c r="D30" s="7"/>
    </row>
    <row r="31" spans="2:5" hidden="1" x14ac:dyDescent="0.2">
      <c r="B31" s="7" t="str">
        <f>IF(B30&gt;0, B30, "0")</f>
        <v>0</v>
      </c>
      <c r="C31" s="7" t="str">
        <f>IF(C30&gt;0, C30, "0")</f>
        <v>0</v>
      </c>
      <c r="E31" s="8" t="s">
        <v>22</v>
      </c>
    </row>
    <row r="32" spans="2:5" x14ac:dyDescent="0.2">
      <c r="B32" s="22" t="str">
        <f>B31</f>
        <v>0</v>
      </c>
      <c r="C32" s="9">
        <f>C31/25.4</f>
        <v>0</v>
      </c>
      <c r="E32" s="3" t="s">
        <v>14</v>
      </c>
    </row>
    <row r="35" spans="2:6" x14ac:dyDescent="0.2">
      <c r="B35" s="5" t="s">
        <v>19</v>
      </c>
    </row>
    <row r="36" spans="2:6" x14ac:dyDescent="0.2">
      <c r="B36" s="1" t="s">
        <v>11</v>
      </c>
      <c r="C36" s="1" t="s">
        <v>12</v>
      </c>
    </row>
    <row r="37" spans="2:6" x14ac:dyDescent="0.2">
      <c r="B37" s="14">
        <f>B41</f>
        <v>0</v>
      </c>
      <c r="C37" s="15">
        <f>C41/25.4</f>
        <v>0</v>
      </c>
      <c r="E37" s="1" t="s">
        <v>2</v>
      </c>
    </row>
    <row r="38" spans="2:6" hidden="1" x14ac:dyDescent="0.2"/>
    <row r="39" spans="2:6" hidden="1" x14ac:dyDescent="0.2">
      <c r="B39" s="1">
        <f>B14*B23+B31</f>
        <v>0</v>
      </c>
      <c r="C39" s="1">
        <f>C14*25.4*B23+C31</f>
        <v>0</v>
      </c>
      <c r="E39" s="1">
        <f>C39*25.4</f>
        <v>0</v>
      </c>
    </row>
    <row r="40" spans="2:6" hidden="1" x14ac:dyDescent="0.2">
      <c r="B40" s="1">
        <f>IF(B29&lt;14,B39,IF(B39&gt;100,B39,100))</f>
        <v>0</v>
      </c>
      <c r="C40" s="1">
        <f>IF(C29&lt;14,C39,IF(C39&gt;100,C39,100))</f>
        <v>0</v>
      </c>
    </row>
    <row r="41" spans="2:6" hidden="1" x14ac:dyDescent="0.2">
      <c r="B41" s="1">
        <f>IF(B29&lt;30,B40,IF(B39&gt;150,B39,150))</f>
        <v>0</v>
      </c>
      <c r="C41" s="1">
        <f>IF(C29&lt;30,C40,IF(C39&gt;150,C39,150))</f>
        <v>0</v>
      </c>
    </row>
    <row r="42" spans="2:6" x14ac:dyDescent="0.2">
      <c r="E42" s="1" t="s">
        <v>20</v>
      </c>
    </row>
    <row r="43" spans="2:6" x14ac:dyDescent="0.2">
      <c r="E43" s="1" t="s">
        <v>21</v>
      </c>
    </row>
    <row r="47" spans="2:6" x14ac:dyDescent="0.2">
      <c r="B47" s="16" t="s">
        <v>23</v>
      </c>
      <c r="C47" s="16"/>
      <c r="D47" s="16"/>
      <c r="E47" s="16"/>
      <c r="F47" s="16"/>
    </row>
    <row r="48" spans="2:6" x14ac:dyDescent="0.2">
      <c r="B48" s="16" t="s">
        <v>24</v>
      </c>
      <c r="C48" s="16"/>
      <c r="D48" s="16"/>
      <c r="E48" s="16"/>
      <c r="F48" s="16"/>
    </row>
    <row r="49" spans="2:6" ht="14.25" x14ac:dyDescent="0.2">
      <c r="B49" s="17"/>
      <c r="C49" s="17"/>
      <c r="D49" s="17"/>
      <c r="E49" s="17"/>
      <c r="F49" s="17"/>
    </row>
    <row r="50" spans="2:6" x14ac:dyDescent="0.2">
      <c r="B50" s="18" t="s">
        <v>25</v>
      </c>
      <c r="C50" s="18"/>
      <c r="D50" s="18"/>
      <c r="E50" s="18"/>
      <c r="F50" s="18"/>
    </row>
    <row r="51" spans="2:6" ht="23.25" customHeight="1" x14ac:dyDescent="0.2">
      <c r="B51" s="18" t="s">
        <v>27</v>
      </c>
      <c r="C51" s="18"/>
      <c r="D51" s="18"/>
      <c r="E51" s="18"/>
      <c r="F51" s="18"/>
    </row>
    <row r="52" spans="2:6" ht="14.25" x14ac:dyDescent="0.2">
      <c r="B52" s="17"/>
      <c r="C52" s="17"/>
      <c r="D52" s="17"/>
      <c r="E52" s="17"/>
      <c r="F52" s="17"/>
    </row>
    <row r="53" spans="2:6" ht="14.25" x14ac:dyDescent="0.2">
      <c r="B53" s="19" t="s">
        <v>26</v>
      </c>
      <c r="C53" s="17"/>
      <c r="D53" s="17"/>
      <c r="E53" s="17"/>
      <c r="F53" s="17"/>
    </row>
  </sheetData>
  <sheetProtection algorithmName="SHA-512" hashValue="/b0YjLDfG4Gxm/QwDv/e8N1N9ypfR6FebD+/aj5DeM89nUhvml/YEtUfmiWKORjFeJQXlMNZ6zbZdGgGt6FmPQ==" saltValue="0bFRhOptaFFphddYzD9udA==" spinCount="100000" sheet="1" objects="1" scenarios="1" selectLockedCells="1"/>
  <mergeCells count="11">
    <mergeCell ref="B47:F47"/>
    <mergeCell ref="B48:F48"/>
    <mergeCell ref="B50:F50"/>
    <mergeCell ref="B51:F51"/>
    <mergeCell ref="B26:E26"/>
    <mergeCell ref="B2:E2"/>
    <mergeCell ref="B4:E4"/>
    <mergeCell ref="B6:E6"/>
    <mergeCell ref="B8:E8"/>
    <mergeCell ref="B11:E11"/>
    <mergeCell ref="B17:E1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Andrea</cp:lastModifiedBy>
  <dcterms:created xsi:type="dcterms:W3CDTF">2020-02-26T12:52:27Z</dcterms:created>
  <dcterms:modified xsi:type="dcterms:W3CDTF">2020-03-06T13:54:22Z</dcterms:modified>
</cp:coreProperties>
</file>